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38640" windowHeight="21120"/>
  </bookViews>
  <sheets>
    <sheet name="Studeni 2025." sheetId="1" r:id="rId1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1"/>
  <c r="D23"/>
  <c r="D30"/>
  <c r="D28"/>
  <c r="D26"/>
  <c r="D17"/>
  <c r="D19"/>
  <c r="D21"/>
  <c r="D13"/>
  <c r="D14" s="1"/>
  <c r="D12"/>
  <c r="D16"/>
  <c r="D10"/>
  <c r="D8"/>
  <c r="D22" l="1"/>
  <c r="D20" l="1"/>
  <c r="A32" l="1"/>
  <c r="D18" l="1"/>
</calcChain>
</file>

<file path=xl/sharedStrings.xml><?xml version="1.0" encoding="utf-8"?>
<sst xmlns="http://schemas.openxmlformats.org/spreadsheetml/2006/main" count="52" uniqueCount="34">
  <si>
    <t>NAZIV</t>
  </si>
  <si>
    <t>OIB</t>
  </si>
  <si>
    <t>SJEDIŠTE</t>
  </si>
  <si>
    <t>ISPLAĆENI IZNOS</t>
  </si>
  <si>
    <t>VRSTA RASHODA I IZDATKA</t>
  </si>
  <si>
    <t>3111 bruto plaće za redovan rad (ukupni iznos bez bolovanja na teret HZZO-a)</t>
  </si>
  <si>
    <t>3132 doprinos na bruto</t>
  </si>
  <si>
    <t>3121 ostali rashode za zaposlene</t>
  </si>
  <si>
    <t>3291 naknade za rad predstavničkih i izvršnih tijela (bruto iznos s doprinosima na bruto)</t>
  </si>
  <si>
    <t xml:space="preserve"> INFORMACIJA O TROŠENJU SREDSTAVA </t>
  </si>
  <si>
    <t>3212 naknade za prijevoz, za rad na terenu i odvojeni život</t>
  </si>
  <si>
    <t>3237 intelektualne i osobne uslue (ugovor o djelu, bruto iznos s doprinosima na bruto)</t>
  </si>
  <si>
    <t>—</t>
  </si>
  <si>
    <t>PRIMATELJI - KATEGORIJA 1</t>
  </si>
  <si>
    <t>KATEGORIJA 2</t>
  </si>
  <si>
    <t>MLIKOTIĆ DAVOR</t>
  </si>
  <si>
    <t xml:space="preserve">UKUPNO </t>
  </si>
  <si>
    <t>3113 Plaće za prekovremeni rad</t>
  </si>
  <si>
    <t>KONČAR DOMAGOJ</t>
  </si>
  <si>
    <t>CITKOVIĆ MIRAN</t>
  </si>
  <si>
    <t>Za razdoblje od 01.11.2025. - 30.11.2025.</t>
  </si>
  <si>
    <t>ERSTE&amp;STEIERMÄRKISCHE BANK d.d.</t>
  </si>
  <si>
    <t>RIJEKA</t>
  </si>
  <si>
    <t>1122 Depoziti kod kreditnih i ostalih financijskih institucija - tuzemni</t>
  </si>
  <si>
    <t>VIKTORIJA ANTOLOVIĆ</t>
  </si>
  <si>
    <t>VELIKA GORICA</t>
  </si>
  <si>
    <t>3211 Službena putovanja</t>
  </si>
  <si>
    <t>ZAGREB</t>
  </si>
  <si>
    <t xml:space="preserve">POREZ NA DOHODAK </t>
  </si>
  <si>
    <t>MARINA FERNEŽIR</t>
  </si>
  <si>
    <t>3237 intelektualne i osobne uslue (autorski ugovor, bruto iznos s doprinosima na bruto)</t>
  </si>
  <si>
    <t>LANA BRLJEVIĆ BLAŽEVIĆ</t>
  </si>
  <si>
    <t>3213 Stručno usavršavanje zaposlenika</t>
  </si>
  <si>
    <t>UKUPNO ZA STUDENI 2025.: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</si>
</sst>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7" fillId="3" borderId="1" xfId="0" applyFont="1" applyFill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wrapText="1"/>
    </xf>
    <xf numFmtId="0" fontId="9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4" fontId="10" fillId="3" borderId="1" xfId="0" applyNumberFormat="1" applyFont="1" applyFill="1" applyBorder="1"/>
    <xf numFmtId="0" fontId="10" fillId="3" borderId="1" xfId="0" applyFont="1" applyFill="1" applyBorder="1"/>
    <xf numFmtId="0" fontId="8" fillId="0" borderId="0" xfId="0" applyFont="1"/>
    <xf numFmtId="4" fontId="8" fillId="0" borderId="0" xfId="0" applyNumberFormat="1" applyFont="1"/>
    <xf numFmtId="4" fontId="0" fillId="0" borderId="0" xfId="0" applyNumberFormat="1"/>
    <xf numFmtId="0" fontId="8" fillId="0" borderId="1" xfId="0" applyFont="1" applyBorder="1"/>
    <xf numFmtId="0" fontId="9" fillId="2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4" fontId="9" fillId="2" borderId="4" xfId="0" applyNumberFormat="1" applyFont="1" applyFill="1" applyBorder="1"/>
    <xf numFmtId="0" fontId="12" fillId="2" borderId="1" xfId="0" applyFont="1" applyFill="1" applyBorder="1"/>
    <xf numFmtId="49" fontId="11" fillId="0" borderId="1" xfId="0" applyNumberFormat="1" applyFont="1" applyBorder="1" applyAlignment="1">
      <alignment horizontal="center" vertical="center"/>
    </xf>
    <xf numFmtId="0" fontId="13" fillId="0" borderId="0" xfId="0" applyFont="1"/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4" fontId="8" fillId="0" borderId="1" xfId="0" applyNumberFormat="1" applyFont="1" applyBorder="1"/>
    <xf numFmtId="0" fontId="8" fillId="0" borderId="1" xfId="0" applyFont="1" applyBorder="1"/>
    <xf numFmtId="49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9" fillId="2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4" fontId="9" fillId="2" borderId="4" xfId="0" applyNumberFormat="1" applyFont="1" applyFill="1" applyBorder="1"/>
    <xf numFmtId="0" fontId="12" fillId="2" borderId="1" xfId="0" applyFont="1" applyFill="1" applyBorder="1"/>
    <xf numFmtId="49" fontId="11" fillId="0" borderId="1" xfId="0" applyNumberFormat="1" applyFont="1" applyBorder="1" applyAlignment="1">
      <alignment horizontal="center" vertical="center"/>
    </xf>
    <xf numFmtId="0" fontId="8" fillId="0" borderId="0" xfId="0" applyFont="1"/>
    <xf numFmtId="4" fontId="8" fillId="0" borderId="0" xfId="0" applyNumberFormat="1" applyFont="1"/>
    <xf numFmtId="4" fontId="0" fillId="0" borderId="1" xfId="0" applyNumberFormat="1" applyBorder="1"/>
    <xf numFmtId="0" fontId="0" fillId="0" borderId="1" xfId="0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4" fontId="9" fillId="0" borderId="2" xfId="0" applyNumberFormat="1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238125</xdr:rowOff>
    </xdr:from>
    <xdr:to>
      <xdr:col>0</xdr:col>
      <xdr:colOff>1082215</xdr:colOff>
      <xdr:row>0</xdr:row>
      <xdr:rowOff>933450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4AF1FCA9-8219-F2FE-0A4A-10110381A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238125"/>
          <a:ext cx="891715" cy="695325"/>
        </a:xfrm>
        <a:prstGeom prst="rect">
          <a:avLst/>
        </a:prstGeom>
      </xdr:spPr>
    </xdr:pic>
    <xdr:clientData/>
  </xdr:twoCellAnchor>
  <xdr:twoCellAnchor>
    <xdr:from>
      <xdr:col>0</xdr:col>
      <xdr:colOff>1295400</xdr:colOff>
      <xdr:row>0</xdr:row>
      <xdr:rowOff>228600</xdr:rowOff>
    </xdr:from>
    <xdr:to>
      <xdr:col>4</xdr:col>
      <xdr:colOff>657225</xdr:colOff>
      <xdr:row>0</xdr:row>
      <xdr:rowOff>790575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A3C3CFC0-3347-DD85-0DF2-8534AC893A2E}"/>
            </a:ext>
          </a:extLst>
        </xdr:cNvPr>
        <xdr:cNvSpPr txBox="1">
          <a:spLocks noChangeArrowheads="1"/>
        </xdr:cNvSpPr>
      </xdr:nvSpPr>
      <xdr:spPr bwMode="auto">
        <a:xfrm>
          <a:off x="1295400" y="228600"/>
          <a:ext cx="7010400" cy="5619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hr-HR" sz="110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SPECIJALNA BOLNICA ZA KRONIČNE BOLESTI DJEČJE DOBI GORNJA BISTRA                                                                                                             </a:t>
          </a:r>
          <a:r>
            <a:rPr lang="hr-HR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Bolnička 21, 10 298 Donja Bistra                                                                                                                                                                                                                                            OIB</a:t>
          </a:r>
          <a:r>
            <a:rPr lang="hr-HR" sz="1000" baseline="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19953159816</a:t>
          </a:r>
          <a:endParaRPr lang="hr-H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hr-HR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Tel: 01/3391-111 Fax: 01/3315-275     </a:t>
          </a:r>
          <a:endParaRPr lang="hr-H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hr-HR" sz="1000" u="none" strike="noStrike">
              <a:solidFill>
                <a:srgbClr val="0000FF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endParaRPr lang="hr-H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hr-HR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                                                            </a:t>
          </a:r>
          <a:endParaRPr lang="hr-H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5"/>
  <sheetViews>
    <sheetView tabSelected="1" zoomScale="115" zoomScaleNormal="115" workbookViewId="0">
      <selection sqref="A1:E1"/>
    </sheetView>
  </sheetViews>
  <sheetFormatPr defaultRowHeight="15"/>
  <cols>
    <col min="1" max="1" width="49.28515625" customWidth="1"/>
    <col min="2" max="2" width="20.140625" style="4" customWidth="1"/>
    <col min="3" max="3" width="26.7109375" style="4" customWidth="1"/>
    <col min="4" max="4" width="18.5703125" style="16" customWidth="1"/>
    <col min="5" max="5" width="83" customWidth="1"/>
    <col min="8" max="8" width="16.42578125" customWidth="1"/>
  </cols>
  <sheetData>
    <row r="1" spans="1:5" ht="105.75" customHeight="1">
      <c r="A1" s="46"/>
      <c r="B1" s="46"/>
      <c r="C1" s="46"/>
      <c r="D1" s="46"/>
      <c r="E1" s="46"/>
    </row>
    <row r="2" spans="1:5" ht="26.25" customHeight="1">
      <c r="A2" s="48" t="s">
        <v>9</v>
      </c>
      <c r="B2" s="48"/>
      <c r="C2" s="48"/>
      <c r="D2" s="48"/>
      <c r="E2" s="48"/>
    </row>
    <row r="3" spans="1:5" ht="18.75">
      <c r="A3" s="49" t="s">
        <v>20</v>
      </c>
      <c r="B3" s="49"/>
      <c r="C3" s="49"/>
      <c r="D3" s="49"/>
      <c r="E3" s="49"/>
    </row>
    <row r="5" spans="1:5" s="1" customFormat="1" ht="24" customHeight="1">
      <c r="A5" s="47" t="s">
        <v>13</v>
      </c>
      <c r="B5" s="47"/>
      <c r="C5" s="47"/>
      <c r="D5" s="50" t="s">
        <v>3</v>
      </c>
      <c r="E5" s="52" t="s">
        <v>4</v>
      </c>
    </row>
    <row r="6" spans="1:5" s="3" customFormat="1" ht="22.5" customHeight="1">
      <c r="A6" s="5" t="s">
        <v>0</v>
      </c>
      <c r="B6" s="5" t="s">
        <v>1</v>
      </c>
      <c r="C6" s="5" t="s">
        <v>2</v>
      </c>
      <c r="D6" s="51"/>
      <c r="E6" s="52"/>
    </row>
    <row r="7" spans="1:5" s="15" customFormat="1" ht="16.5" customHeight="1">
      <c r="A7" s="26" t="s">
        <v>21</v>
      </c>
      <c r="B7" s="31">
        <v>23057039320</v>
      </c>
      <c r="C7" s="42" t="s">
        <v>22</v>
      </c>
      <c r="D7" s="16">
        <v>2000000</v>
      </c>
      <c r="E7" s="9" t="s">
        <v>23</v>
      </c>
    </row>
    <row r="8" spans="1:5" s="15" customFormat="1" ht="16.5" customHeight="1">
      <c r="A8" s="19"/>
      <c r="B8" s="20"/>
      <c r="C8" s="21"/>
      <c r="D8" s="22">
        <f>+D7</f>
        <v>2000000</v>
      </c>
      <c r="E8" s="23"/>
    </row>
    <row r="9" spans="1:5" s="15" customFormat="1" ht="16.5" customHeight="1">
      <c r="A9" s="18" t="s">
        <v>24</v>
      </c>
      <c r="B9" s="38" t="s">
        <v>12</v>
      </c>
      <c r="C9" s="24" t="s">
        <v>25</v>
      </c>
      <c r="D9" s="16">
        <v>165</v>
      </c>
      <c r="E9" s="9" t="s">
        <v>26</v>
      </c>
    </row>
    <row r="10" spans="1:5" s="15" customFormat="1" ht="16.5" customHeight="1">
      <c r="A10" s="19"/>
      <c r="B10" s="20"/>
      <c r="C10" s="21"/>
      <c r="D10" s="22">
        <f>+D9</f>
        <v>165</v>
      </c>
      <c r="E10" s="23"/>
    </row>
    <row r="11" spans="1:5" s="39" customFormat="1" ht="16.5" customHeight="1">
      <c r="A11" s="30" t="s">
        <v>31</v>
      </c>
      <c r="B11" s="38" t="s">
        <v>12</v>
      </c>
      <c r="C11" s="38" t="s">
        <v>27</v>
      </c>
      <c r="D11" s="40">
        <v>265.45</v>
      </c>
      <c r="E11" s="32" t="s">
        <v>32</v>
      </c>
    </row>
    <row r="12" spans="1:5" s="39" customFormat="1" ht="16.5" customHeight="1">
      <c r="A12" s="33"/>
      <c r="B12" s="34"/>
      <c r="C12" s="35"/>
      <c r="D12" s="36">
        <f>+D11</f>
        <v>265.45</v>
      </c>
      <c r="E12" s="37"/>
    </row>
    <row r="13" spans="1:5" s="39" customFormat="1" ht="16.5" customHeight="1">
      <c r="A13" s="26" t="s">
        <v>29</v>
      </c>
      <c r="B13" s="38" t="s">
        <v>12</v>
      </c>
      <c r="C13" s="42" t="s">
        <v>27</v>
      </c>
      <c r="D13" s="40">
        <f>3480+12479.28</f>
        <v>15959.28</v>
      </c>
      <c r="E13" s="32" t="s">
        <v>30</v>
      </c>
    </row>
    <row r="14" spans="1:5" s="39" customFormat="1" ht="16.5" customHeight="1">
      <c r="A14" s="33"/>
      <c r="B14" s="34"/>
      <c r="C14" s="35"/>
      <c r="D14" s="36">
        <f>+D13</f>
        <v>15959.28</v>
      </c>
      <c r="E14" s="37"/>
    </row>
    <row r="15" spans="1:5" s="39" customFormat="1" ht="16.5" customHeight="1">
      <c r="A15" s="26" t="s">
        <v>28</v>
      </c>
      <c r="B15" s="38" t="s">
        <v>12</v>
      </c>
      <c r="C15" s="42" t="s">
        <v>27</v>
      </c>
      <c r="D15" s="40">
        <v>1440.72</v>
      </c>
      <c r="E15" s="32" t="s">
        <v>30</v>
      </c>
    </row>
    <row r="16" spans="1:5" s="39" customFormat="1" ht="16.5" customHeight="1">
      <c r="A16" s="33"/>
      <c r="B16" s="34"/>
      <c r="C16" s="35"/>
      <c r="D16" s="36">
        <f>+D15</f>
        <v>1440.72</v>
      </c>
      <c r="E16" s="37"/>
    </row>
    <row r="17" spans="1:8" s="15" customFormat="1" ht="16.5" customHeight="1">
      <c r="A17" s="18" t="s">
        <v>15</v>
      </c>
      <c r="B17" s="24" t="s">
        <v>12</v>
      </c>
      <c r="C17" s="24" t="s">
        <v>12</v>
      </c>
      <c r="D17" s="16">
        <f>1902.78+142.71</f>
        <v>2045.49</v>
      </c>
      <c r="E17" s="9" t="s">
        <v>11</v>
      </c>
    </row>
    <row r="18" spans="1:8" s="15" customFormat="1" ht="16.5" customHeight="1">
      <c r="A18" s="19" t="s">
        <v>16</v>
      </c>
      <c r="B18" s="20"/>
      <c r="C18" s="21"/>
      <c r="D18" s="22">
        <f>D17</f>
        <v>2045.49</v>
      </c>
      <c r="E18" s="23"/>
    </row>
    <row r="19" spans="1:8" s="15" customFormat="1" ht="16.5" customHeight="1">
      <c r="A19" s="18" t="s">
        <v>18</v>
      </c>
      <c r="B19" s="24" t="s">
        <v>12</v>
      </c>
      <c r="C19" s="24" t="s">
        <v>12</v>
      </c>
      <c r="D19" s="16">
        <f>966.81+72.51</f>
        <v>1039.32</v>
      </c>
      <c r="E19" s="9" t="s">
        <v>11</v>
      </c>
    </row>
    <row r="20" spans="1:8" s="15" customFormat="1" ht="16.5" customHeight="1">
      <c r="A20" s="19" t="s">
        <v>16</v>
      </c>
      <c r="B20" s="20"/>
      <c r="C20" s="21"/>
      <c r="D20" s="22">
        <f>D19</f>
        <v>1039.32</v>
      </c>
      <c r="E20" s="23"/>
    </row>
    <row r="21" spans="1:8" s="15" customFormat="1" ht="16.5" customHeight="1">
      <c r="A21" s="18" t="s">
        <v>19</v>
      </c>
      <c r="B21" s="24" t="s">
        <v>12</v>
      </c>
      <c r="C21" s="24" t="s">
        <v>12</v>
      </c>
      <c r="D21" s="17">
        <f>2453.1+183.98</f>
        <v>2637.08</v>
      </c>
      <c r="E21" s="9" t="s">
        <v>11</v>
      </c>
    </row>
    <row r="22" spans="1:8" s="15" customFormat="1" ht="16.5" customHeight="1">
      <c r="A22" s="19" t="s">
        <v>16</v>
      </c>
      <c r="B22" s="20"/>
      <c r="C22" s="21"/>
      <c r="D22" s="22">
        <f>D21</f>
        <v>2637.08</v>
      </c>
      <c r="E22" s="23"/>
    </row>
    <row r="23" spans="1:8" ht="27.75" customHeight="1">
      <c r="A23" s="43" t="s">
        <v>33</v>
      </c>
      <c r="B23" s="44"/>
      <c r="C23" s="45"/>
      <c r="D23" s="13">
        <f>+D18+D20+D22+D8+D10+D12+D14+D16</f>
        <v>2023552.3399999999</v>
      </c>
      <c r="E23" s="14"/>
      <c r="H23" s="15"/>
    </row>
    <row r="24" spans="1:8">
      <c r="A24" s="7"/>
      <c r="B24" s="8"/>
      <c r="C24" s="8"/>
      <c r="E24" s="7"/>
      <c r="H24" s="15"/>
    </row>
    <row r="25" spans="1:8" ht="21">
      <c r="A25" s="56" t="s">
        <v>14</v>
      </c>
      <c r="B25" s="56"/>
      <c r="C25" s="57"/>
      <c r="D25" s="12" t="s">
        <v>3</v>
      </c>
      <c r="E25" s="10" t="s">
        <v>4</v>
      </c>
      <c r="H25" s="15"/>
    </row>
    <row r="26" spans="1:8">
      <c r="A26" s="53"/>
      <c r="B26" s="53"/>
      <c r="C26" s="53"/>
      <c r="D26" s="41">
        <f>207328.12+3920.49</f>
        <v>211248.61</v>
      </c>
      <c r="E26" s="9" t="s">
        <v>5</v>
      </c>
      <c r="H26" s="15"/>
    </row>
    <row r="27" spans="1:8">
      <c r="A27" s="11"/>
      <c r="B27" s="11"/>
      <c r="C27" s="11"/>
      <c r="D27" s="41">
        <v>8880.0499999999993</v>
      </c>
      <c r="E27" s="9" t="s">
        <v>17</v>
      </c>
      <c r="H27" s="15"/>
    </row>
    <row r="28" spans="1:8">
      <c r="A28" s="53"/>
      <c r="B28" s="53"/>
      <c r="C28" s="53"/>
      <c r="D28" s="41">
        <f>34494.48+646.89</f>
        <v>35141.370000000003</v>
      </c>
      <c r="E28" s="9" t="s">
        <v>6</v>
      </c>
      <c r="H28" s="15"/>
    </row>
    <row r="29" spans="1:8">
      <c r="A29" s="53"/>
      <c r="B29" s="53"/>
      <c r="C29" s="53"/>
      <c r="D29" s="41">
        <v>2821.34</v>
      </c>
      <c r="E29" s="9" t="s">
        <v>7</v>
      </c>
      <c r="H29" s="15"/>
    </row>
    <row r="30" spans="1:8" s="2" customFormat="1">
      <c r="A30" s="53"/>
      <c r="B30" s="53"/>
      <c r="C30" s="53"/>
      <c r="D30" s="41">
        <f>5404.37+68.81</f>
        <v>5473.18</v>
      </c>
      <c r="E30" s="9" t="s">
        <v>10</v>
      </c>
      <c r="H30" s="15"/>
    </row>
    <row r="31" spans="1:8">
      <c r="A31" s="54"/>
      <c r="B31" s="54"/>
      <c r="C31" s="54"/>
      <c r="D31" s="29">
        <v>1026.8900000000001</v>
      </c>
      <c r="E31" s="9" t="s">
        <v>8</v>
      </c>
      <c r="H31" s="15"/>
    </row>
    <row r="32" spans="1:8" ht="21">
      <c r="A32" s="55" t="str">
        <f>A23</f>
        <v>UKUPNO ZA STUDENI 2025.:</v>
      </c>
      <c r="B32" s="55"/>
      <c r="C32" s="55"/>
      <c r="D32" s="13">
        <f>SUM(D26:D31)</f>
        <v>264591.44</v>
      </c>
      <c r="E32" s="6"/>
      <c r="H32" s="15"/>
    </row>
    <row r="33" spans="3:8" ht="17.25" customHeight="1">
      <c r="C33" s="27"/>
      <c r="D33" s="40"/>
      <c r="E33" s="26"/>
      <c r="F33" s="26"/>
      <c r="H33" s="15"/>
    </row>
    <row r="34" spans="3:8" ht="17.25" customHeight="1">
      <c r="C34" s="27"/>
      <c r="D34" s="40"/>
      <c r="E34" s="26"/>
      <c r="F34" s="26"/>
      <c r="H34" s="15"/>
    </row>
    <row r="35" spans="3:8">
      <c r="C35" s="27"/>
      <c r="D35" s="40"/>
      <c r="E35" s="28"/>
      <c r="F35" s="26"/>
      <c r="G35" s="28"/>
      <c r="H35" s="15"/>
    </row>
    <row r="36" spans="3:8">
      <c r="C36" s="27"/>
      <c r="D36" s="40"/>
      <c r="E36" s="26"/>
      <c r="F36" s="26"/>
      <c r="H36" s="15"/>
    </row>
    <row r="37" spans="3:8">
      <c r="C37" s="27"/>
      <c r="D37" s="40"/>
      <c r="E37" s="26"/>
      <c r="F37" s="26"/>
      <c r="H37" s="15"/>
    </row>
    <row r="38" spans="3:8">
      <c r="C38" s="27"/>
      <c r="D38" s="40"/>
      <c r="E38" s="28"/>
      <c r="F38" s="26"/>
      <c r="H38" s="15"/>
    </row>
    <row r="39" spans="3:8">
      <c r="C39" s="27"/>
      <c r="D39" s="40"/>
      <c r="E39" s="26"/>
      <c r="F39" s="26"/>
    </row>
    <row r="40" spans="3:8">
      <c r="C40" s="27"/>
      <c r="D40" s="40"/>
      <c r="E40" s="26"/>
      <c r="F40" s="26"/>
    </row>
    <row r="41" spans="3:8">
      <c r="C41" s="27"/>
      <c r="D41" s="40"/>
      <c r="E41" s="28"/>
      <c r="F41" s="26"/>
    </row>
    <row r="42" spans="3:8">
      <c r="C42" s="27"/>
      <c r="D42" s="40"/>
      <c r="E42" s="26"/>
      <c r="F42" s="26"/>
    </row>
    <row r="43" spans="3:8">
      <c r="C43" s="27"/>
      <c r="D43" s="40"/>
      <c r="E43" s="26"/>
      <c r="F43" s="26"/>
    </row>
    <row r="44" spans="3:8">
      <c r="C44" s="27"/>
      <c r="D44" s="40"/>
      <c r="E44" s="28"/>
      <c r="F44" s="26"/>
    </row>
    <row r="45" spans="3:8">
      <c r="C45" s="27"/>
      <c r="D45" s="40"/>
      <c r="E45" s="26"/>
      <c r="F45" s="26"/>
    </row>
    <row r="46" spans="3:8">
      <c r="C46" s="27"/>
      <c r="D46" s="40"/>
      <c r="E46" s="26"/>
      <c r="F46" s="26"/>
    </row>
    <row r="47" spans="3:8">
      <c r="C47" s="27"/>
      <c r="D47" s="40"/>
      <c r="E47" s="28"/>
      <c r="F47" s="26"/>
    </row>
    <row r="48" spans="3:8">
      <c r="C48" s="27"/>
      <c r="D48" s="40"/>
      <c r="E48" s="26"/>
      <c r="F48" s="26"/>
    </row>
    <row r="49" spans="3:7">
      <c r="C49" s="27"/>
      <c r="D49" s="40"/>
      <c r="E49" s="26"/>
      <c r="F49" s="26"/>
      <c r="G49" s="25"/>
    </row>
    <row r="50" spans="3:7">
      <c r="C50" s="27"/>
      <c r="D50" s="40"/>
      <c r="E50" s="28"/>
      <c r="F50" s="26"/>
      <c r="G50" s="25"/>
    </row>
    <row r="51" spans="3:7">
      <c r="C51" s="27"/>
      <c r="D51" s="40"/>
      <c r="E51" s="26"/>
      <c r="F51" s="26"/>
    </row>
    <row r="52" spans="3:7">
      <c r="C52" s="27"/>
      <c r="D52" s="40"/>
      <c r="E52" s="26"/>
      <c r="F52" s="26"/>
    </row>
    <row r="53" spans="3:7">
      <c r="E53" s="17"/>
      <c r="G53" s="17"/>
    </row>
    <row r="62" spans="3:7">
      <c r="E62" s="17"/>
    </row>
    <row r="63" spans="3:7">
      <c r="E63" s="17"/>
    </row>
    <row r="65" spans="5:5">
      <c r="E65" s="17"/>
    </row>
  </sheetData>
  <mergeCells count="14">
    <mergeCell ref="A30:C30"/>
    <mergeCell ref="A31:C31"/>
    <mergeCell ref="A32:C32"/>
    <mergeCell ref="A25:C25"/>
    <mergeCell ref="A26:C26"/>
    <mergeCell ref="A28:C28"/>
    <mergeCell ref="A29:C29"/>
    <mergeCell ref="A23:C23"/>
    <mergeCell ref="A1:E1"/>
    <mergeCell ref="A5:C5"/>
    <mergeCell ref="A2:E2"/>
    <mergeCell ref="A3:E3"/>
    <mergeCell ref="D5:D6"/>
    <mergeCell ref="E5:E6"/>
  </mergeCells>
  <phoneticPr fontId="4" type="noConversion"/>
  <pageMargins left="0.7" right="0.7" top="0.75" bottom="0.75" header="0.3" footer="0.3"/>
  <pageSetup paperSize="9" scale="6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Studeni 2025.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 Borovec</dc:creator>
  <cp:lastModifiedBy>Korisnik2</cp:lastModifiedBy>
  <cp:lastPrinted>2024-08-19T09:25:10Z</cp:lastPrinted>
  <dcterms:created xsi:type="dcterms:W3CDTF">2024-02-16T08:58:02Z</dcterms:created>
  <dcterms:modified xsi:type="dcterms:W3CDTF">2025-12-17T09:29:52Z</dcterms:modified>
</cp:coreProperties>
</file>